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6585" activeTab="0"/>
  </bookViews>
  <sheets>
    <sheet name="Variances" sheetId="1" r:id="rId1"/>
    <sheet name="Reserves" sheetId="2" r:id="rId2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<sst xmlns="http://schemas.openxmlformats.org/spreadsheetml/2006/main" count="49" uniqueCount="42">
  <si>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</si>
  <si>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</si>
  <si>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</si>
  <si>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</si>
  <si>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</si>
  <si>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</si>
  <si>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</si>
  <si>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</si>
  <si>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</si>
  <si>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</si>
  <si>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</si>
  <si>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</si>
  <si>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</si>
  <si>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</si>
  <si>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</si>
  <si>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</si>
  <si>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</si>
  <si>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</si>
  <si>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</si>
  <si>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</si>
  <si>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</si>
  <si>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</si>
  <si>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</si>
  <si>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</si>
  <si>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</si>
  <si>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</si>
  <si>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</si>
  <si>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</si>
  <si>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</si>
  <si>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</si>
  <si>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</si>
  <si>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</si>
  <si>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</si>
  <si>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</si>
  <si>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</si>
  <si>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</si>
  <si>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t>2021/22</t>
  </si>
  <si>
    <t>2022/23</t>
  </si>
  <si>
    <t>Council received a grant of £1750 in 21/22 towards the new Haycart but no grants received in 22/23</t>
  </si>
  <si>
    <t>Council purchased the new Haycart in 21/22 and this substantial purchase accounts for the difference between the two years.</t>
  </si>
  <si>
    <t>Offwell Parish Council</t>
  </si>
  <si>
    <t>Devon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</si>
</sst>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5" fillId="35" borderId="11" xfId="0" applyFont="1" applyFill="1" applyBorder="1" applyAlignment="1">
      <alignment wrapText="1"/>
    </xf>
    <xf numFmtId="0" fontId="46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wrapText="1"/>
    </xf>
    <xf numFmtId="0" fontId="45" fillId="36" borderId="11" xfId="0" applyFont="1" applyFill="1" applyBorder="1" applyAlignment="1">
      <alignment wrapText="1"/>
    </xf>
    <xf numFmtId="0" fontId="45" fillId="36" borderId="11" xfId="0" applyFont="1" applyFill="1" applyBorder="1" applyAlignment="1">
      <alignment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7" fillId="37" borderId="11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5" fillId="0" borderId="0" xfId="0" applyFont="1" applyFill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0" fontId="43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3" fillId="0" borderId="13" xfId="0" applyFont="1" applyBorder="1" applyAlignment="1">
      <alignment/>
    </xf>
    <xf numFmtId="0" fontId="45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wrapText="1"/>
    </xf>
    <xf numFmtId="0" fontId="45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="80" zoomScaleNormal="80" zoomScalePageLayoutView="0" workbookViewId="0" topLeftCell="A9">
      <selection activeCell="A4" sqref="A4:IV4"/>
    </sheetView>
  </sheetViews>
  <sheetFormatPr defaultColWidth="9.140625" defaultRowHeight="15"/>
  <cols>
    <col min="1" max="1" width="10.8515625" style="2" customWidth="1"/>
    <col min="2" max="2" width="9.14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9.57421875" style="2" customWidth="1"/>
    <col min="9" max="11" width="9.140625" style="2" hidden="1" customWidth="1"/>
    <col min="12" max="12" width="13.28125" style="2" customWidth="1"/>
    <col min="13" max="13" width="50.421875" style="11" bestFit="1" customWidth="1"/>
    <col min="14" max="14" width="86.00390625" style="2" bestFit="1" customWidth="1"/>
    <col min="15" max="22" width="9.140625" style="16" customWidth="1"/>
    <col min="23" max="16384" width="9.140625" style="2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8"/>
    </row>
    <row r="2" spans="1:13" ht="15.75">
      <c r="A2" s="28" t="s">
        <v>17</v>
      </c>
      <c r="B2" s="23"/>
      <c r="C2" s="36" t="s">
        <v>40</v>
      </c>
      <c r="D2" s="23"/>
      <c r="E2" s="23"/>
      <c r="F2" s="23"/>
      <c r="G2" s="23"/>
      <c r="H2" s="23"/>
      <c r="I2" s="23"/>
      <c r="J2" s="23"/>
      <c r="K2" s="23"/>
      <c r="L2" s="8"/>
      <c r="M2" s="24"/>
    </row>
    <row r="3" spans="1:12" ht="14.25" customHeight="1">
      <c r="A3" s="28" t="s">
        <v>18</v>
      </c>
      <c r="C3" s="35" t="s">
        <v>41</v>
      </c>
      <c r="L3" s="8"/>
    </row>
    <row r="4" ht="14.25">
      <c r="A4" s="29"/>
    </row>
    <row r="5" spans="1:14" ht="15">
      <c r="A5" s="29"/>
      <c r="D5" s="3"/>
      <c r="F5" s="3"/>
      <c r="N5" s="26"/>
    </row>
    <row r="6" spans="4:14" ht="44.25">
      <c r="D6" s="37" t="s">
        <v>36</v>
      </c>
      <c r="E6" s="26"/>
      <c r="F6" s="37" t="s">
        <v>37</v>
      </c>
      <c r="G6" s="37" t="s">
        <v>0</v>
      </c>
      <c r="H6" s="37" t="s">
        <v>0</v>
      </c>
      <c r="I6" s="37"/>
      <c r="J6" s="37"/>
      <c r="K6" s="37"/>
      <c r="L6" s="38" t="s">
        <v>15</v>
      </c>
      <c r="M6" s="9" t="s">
        <v>10</v>
      </c>
      <c r="N6" s="39" t="s">
        <v>34</v>
      </c>
    </row>
    <row r="7" spans="4:14" ht="15">
      <c r="D7" s="37" t="s">
        <v>1</v>
      </c>
      <c r="E7" s="26"/>
      <c r="F7" s="37" t="s">
        <v>1</v>
      </c>
      <c r="G7" s="37" t="s">
        <v>1</v>
      </c>
      <c r="H7" s="37" t="s">
        <v>14</v>
      </c>
      <c r="I7" s="37"/>
      <c r="J7" s="37"/>
      <c r="K7" s="26"/>
      <c r="L7" s="26"/>
      <c r="N7" s="22"/>
    </row>
    <row r="8" spans="4:14" ht="15" thickBot="1">
      <c r="D8" s="3"/>
      <c r="E8" s="3"/>
      <c r="N8" s="22"/>
    </row>
    <row r="9" spans="1:14" ht="44.25" customHeight="1" thickBot="1">
      <c r="A9" s="44" t="s">
        <v>2</v>
      </c>
      <c r="B9" s="44"/>
      <c r="C9" s="44"/>
      <c r="D9" s="7">
        <v>3837</v>
      </c>
      <c r="F9" s="7">
        <v>1250</v>
      </c>
      <c r="G9" s="4"/>
      <c r="M9" s="9" t="str">
        <f>IF(F9=D21,"Explanation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9" s="12"/>
    </row>
    <row r="10" spans="4:14" ht="15" thickBot="1">
      <c r="D10" s="4"/>
      <c r="F10" s="4"/>
      <c r="N10" s="22"/>
    </row>
    <row r="11" spans="1:14" ht="31.5" customHeight="1" thickBot="1">
      <c r="A11" s="45" t="s">
        <v>20</v>
      </c>
      <c r="B11" s="46"/>
      <c r="C11" s="47"/>
      <c r="D11" s="7">
        <v>6208</v>
      </c>
      <c r="F11" s="7">
        <v>6456</v>
      </c>
      <c r="G11" s="4">
        <f>F11-D11</f>
        <v>248</v>
      </c>
      <c r="H11" s="5">
        <f>IF((D11&gt;F11),(D11-F11)/D11,IF(D11&lt;F11,-(D11-F11)/D11,IF(D11=F11,0)))</f>
        <v>0.03994845360824742</v>
      </c>
      <c r="I11" s="2">
        <f>IF(D11-F11&lt;200,0,IF(D11-F11&gt;200,1,IF(D11-F11=200,1)))</f>
        <v>0</v>
      </c>
      <c r="J11" s="2">
        <f>IF(F11-D11&lt;200,0,IF(F11-D11&gt;200,1,IF(F11-D11=200,1)))</f>
        <v>1</v>
      </c>
      <c r="K11" s="3">
        <f>IF(H11&lt;0.15,0,IF(H11&gt;0.15,1,IF(H11=0.15,1)))</f>
        <v>0</v>
      </c>
      <c r="L11" s="3" t="str">
        <f>IF((H11&lt;15%)*AND(G11&lt;100000)*OR(G11&gt;-100000),"NO","YES")</f>
        <v>NO</v>
      </c>
      <c r="M11" s="9" t="str">
        <f>IF((L11="YES")*AND(I11+J11&lt;1),"Explanation not required, difference less than £200"," ")</f>
        <v> </v>
      </c>
      <c r="N11" s="12"/>
    </row>
    <row r="12" spans="4:14" ht="15" thickBot="1">
      <c r="D12" s="4"/>
      <c r="F12" s="4"/>
      <c r="G12" s="4"/>
      <c r="H12" s="5"/>
      <c r="K12" s="3"/>
      <c r="L12" s="3"/>
      <c r="N12" s="22"/>
    </row>
    <row r="13" spans="1:14" ht="54" customHeight="1" thickBot="1">
      <c r="A13" s="41" t="s">
        <v>3</v>
      </c>
      <c r="B13" s="41"/>
      <c r="C13" s="41"/>
      <c r="D13" s="7">
        <v>1750</v>
      </c>
      <c r="F13" s="7">
        <v>0</v>
      </c>
      <c r="G13" s="4">
        <f>F13-D13</f>
        <v>-1750</v>
      </c>
      <c r="H13" s="5">
        <f>IF((D13&gt;F13),(D13-F13)/D13,IF(D13&lt;F13,-(D13-F13)/D13,IF(D13=F13,0)))</f>
        <v>1</v>
      </c>
      <c r="I13" s="2">
        <f>IF(D13-F13&lt;200,0,IF(D13-F13&gt;200,1,IF(D13-F13=200,1)))</f>
        <v>1</v>
      </c>
      <c r="J13" s="2">
        <f>IF(F13-D13&lt;200,0,IF(F13-D13&gt;200,1,IF(F13-D13=200,1)))</f>
        <v>0</v>
      </c>
      <c r="K13" s="3">
        <f>IF(H13&lt;0.15,0,IF(H13&gt;0.15,1,IF(H13=0.15,1)))</f>
        <v>1</v>
      </c>
      <c r="L13" s="3" t="str">
        <f>IF((H13&lt;15%)*AND(G13&lt;100000)*OR(G13&gt;-100000),"NO","YES")</f>
        <v>YES</v>
      </c>
      <c r="M13" s="9" t="s">
        <v>38</v>
      </c>
      <c r="N13" s="12"/>
    </row>
    <row r="14" spans="4:14" ht="15" thickBot="1">
      <c r="D14" s="4"/>
      <c r="F14" s="4"/>
      <c r="G14" s="4"/>
      <c r="H14" s="5"/>
      <c r="K14" s="3"/>
      <c r="L14" s="3"/>
      <c r="M14" s="9" t="str">
        <f>IF((L14="YES")*AND(I14+J14&lt;1),"Explanation not required, difference less than £200"," ")</f>
        <v> </v>
      </c>
      <c r="N14" s="22"/>
    </row>
    <row r="15" spans="1:14" ht="19.5" customHeight="1" thickBot="1">
      <c r="A15" s="41" t="s">
        <v>4</v>
      </c>
      <c r="B15" s="41"/>
      <c r="C15" s="41"/>
      <c r="D15" s="7">
        <v>4166</v>
      </c>
      <c r="F15" s="7">
        <v>4146</v>
      </c>
      <c r="G15" s="4">
        <f>F15-D15</f>
        <v>-20</v>
      </c>
      <c r="H15" s="5">
        <f>IF((D15&gt;F15),(D15-F15)/D15,IF(D15&lt;F15,-(D15-F15)/D15,IF(D15=F15,0)))</f>
        <v>0.004800768122899664</v>
      </c>
      <c r="I15" s="2">
        <f>IF(D15-F15&lt;200,0,IF(D15-F15&gt;200,1,IF(D15-F15=200,1)))</f>
        <v>0</v>
      </c>
      <c r="J15" s="2">
        <f>IF(F15-D15&lt;200,0,IF(F15-D15&gt;200,1,IF(F15-D15=200,1)))</f>
        <v>0</v>
      </c>
      <c r="K15" s="3">
        <f>IF(H15&lt;0.15,0,IF(H15&gt;0.15,1,IF(H15=0.15,1)))</f>
        <v>0</v>
      </c>
      <c r="L15" s="3" t="str">
        <f>IF((H15&lt;15%)*AND(G15&lt;100000)*OR(G15&gt;-100000),"NO","YES")</f>
        <v>NO</v>
      </c>
      <c r="M15" s="9" t="str">
        <f>IF((L15="YES")*AND(I15+J15&lt;1),"Explanation not required, difference less than £200"," ")</f>
        <v> </v>
      </c>
      <c r="N15" s="12"/>
    </row>
    <row r="16" spans="4:14" ht="15" thickBot="1">
      <c r="D16" s="4"/>
      <c r="F16" s="4"/>
      <c r="G16" s="4"/>
      <c r="H16" s="5"/>
      <c r="K16" s="3"/>
      <c r="L16" s="3"/>
      <c r="N16" s="22"/>
    </row>
    <row r="17" spans="1:14" ht="19.5" customHeight="1" thickBot="1">
      <c r="A17" s="41" t="s">
        <v>7</v>
      </c>
      <c r="B17" s="41"/>
      <c r="C17" s="41"/>
      <c r="D17" s="7">
        <v>0</v>
      </c>
      <c r="F17" s="7">
        <v>0</v>
      </c>
      <c r="G17" s="4">
        <f>F17-D17</f>
        <v>0</v>
      </c>
      <c r="H17" s="5">
        <f>IF((D17&gt;F17),(D17-F17)/D17,IF(D17&lt;F17,-(D17-F17)/D17,IF(D17=F17,0)))</f>
        <v>0</v>
      </c>
      <c r="I17" s="2">
        <f>IF(D17-F17&lt;200,0,IF(D17-F17&gt;200,1,IF(D17-F17=200,1)))</f>
        <v>0</v>
      </c>
      <c r="J17" s="2">
        <f>IF(F17-D17&lt;200,0,IF(F17-D17&gt;200,1,IF(F17-D17=200,1)))</f>
        <v>0</v>
      </c>
      <c r="K17" s="3">
        <f>IF(H17&lt;0.15,0,IF(H17&gt;0.15,1,IF(H17=0.15,1)))</f>
        <v>0</v>
      </c>
      <c r="L17" s="3" t="str">
        <f>IF((H17&lt;15%)*AND(G17&lt;100000)*OR(G17&gt;-100000),"NO","YES")</f>
        <v>NO</v>
      </c>
      <c r="M17" s="9" t="str">
        <f>IF((L17="YES")*AND(I17+J17&lt;1),"Explanation not required, difference less than £200"," ")</f>
        <v> </v>
      </c>
      <c r="N17" s="12"/>
    </row>
    <row r="18" spans="4:14" ht="15" thickBot="1">
      <c r="D18" s="4"/>
      <c r="F18" s="4"/>
      <c r="G18" s="4"/>
      <c r="H18" s="5"/>
      <c r="K18" s="3"/>
      <c r="L18" s="3"/>
      <c r="N18" s="22"/>
    </row>
    <row r="19" spans="1:14" ht="51" customHeight="1" thickBot="1">
      <c r="A19" s="41" t="s">
        <v>21</v>
      </c>
      <c r="B19" s="41"/>
      <c r="C19" s="41"/>
      <c r="D19" s="7">
        <v>6379</v>
      </c>
      <c r="F19" s="7">
        <v>1942</v>
      </c>
      <c r="G19" s="4">
        <f>F19-D19</f>
        <v>-4437</v>
      </c>
      <c r="H19" s="5">
        <f>IF((D19&gt;F19),(D19-F19)/D19,IF(D19&lt;F19,-(D19-F19)/D19,IF(D19=F19,0)))</f>
        <v>0.6955635679573601</v>
      </c>
      <c r="I19" s="2">
        <f>IF(D19-F19&lt;200,0,IF(D19-F19&gt;200,1,IF(D19-F19=200,1)))</f>
        <v>1</v>
      </c>
      <c r="J19" s="2">
        <f>IF(F19-D19&lt;200,0,IF(F19-D19&gt;200,1,IF(F19-D19=200,1)))</f>
        <v>0</v>
      </c>
      <c r="K19" s="3">
        <f>IF(H19&lt;0.15,0,IF(H19&gt;0.15,1,IF(H19=0.15,1)))</f>
        <v>1</v>
      </c>
      <c r="L19" s="3" t="str">
        <f>IF((H19&lt;15%)*AND(G19&lt;100000)*OR(G19&gt;-100000),"NO","YES")</f>
        <v>YES</v>
      </c>
      <c r="M19" s="9" t="s">
        <v>39</v>
      </c>
      <c r="N19" s="12"/>
    </row>
    <row r="20" spans="4:14" ht="15" thickBot="1">
      <c r="D20" s="4"/>
      <c r="F20" s="4"/>
      <c r="G20" s="4"/>
      <c r="H20" s="5"/>
      <c r="K20" s="3"/>
      <c r="L20" s="3"/>
      <c r="N20" s="22"/>
    </row>
    <row r="21" spans="1:14" ht="19.5" customHeight="1" thickBot="1">
      <c r="A21" s="6" t="s">
        <v>5</v>
      </c>
      <c r="D21" s="1">
        <f>D9+D11+D13-D15-D17-D19</f>
        <v>1250</v>
      </c>
      <c r="F21" s="1">
        <f>F9+F11+F13-F15-F17-F19</f>
        <v>1618</v>
      </c>
      <c r="G21" s="4"/>
      <c r="H21" s="5"/>
      <c r="K21" s="3"/>
      <c r="L21" s="3"/>
      <c r="M21" s="13" t="s">
        <v>12</v>
      </c>
      <c r="N21" s="22"/>
    </row>
    <row r="22" spans="1:14" s="16" customFormat="1" ht="15">
      <c r="A22" s="15"/>
      <c r="D22" s="17"/>
      <c r="E22" s="2"/>
      <c r="F22" s="17"/>
      <c r="G22" s="4"/>
      <c r="H22" s="18"/>
      <c r="K22" s="19"/>
      <c r="L22" s="20" t="str">
        <f>IF(F21&gt;(2*F11),"YES","NO")</f>
        <v>NO</v>
      </c>
      <c r="M22" s="21" t="str">
        <f>IF(F21&gt;(2*F11),"EXPLANATION REQUIRED ON RESERVES TAB AS TO WHY CARRY FORWARD RESERVES ARE GREATER THAN TWICE INCOME FROM LOCAL TAXATION/LEVIES"," ")</f>
        <v> </v>
      </c>
      <c r="N22" s="27"/>
    </row>
    <row r="23" spans="4:14" ht="15" thickBot="1">
      <c r="D23" s="4"/>
      <c r="F23" s="4"/>
      <c r="G23" s="4"/>
      <c r="H23" s="5"/>
      <c r="K23" s="3"/>
      <c r="L23" s="3"/>
      <c r="N23" s="22"/>
    </row>
    <row r="24" spans="1:14" ht="19.5" customHeight="1" thickBot="1">
      <c r="A24" s="41" t="s">
        <v>9</v>
      </c>
      <c r="B24" s="41"/>
      <c r="C24" s="41"/>
      <c r="D24" s="7">
        <v>1367</v>
      </c>
      <c r="F24" s="7">
        <v>1572</v>
      </c>
      <c r="G24" s="4"/>
      <c r="H24" s="5"/>
      <c r="K24" s="3"/>
      <c r="L24" s="3"/>
      <c r="M24" s="14" t="s">
        <v>12</v>
      </c>
      <c r="N24" s="22"/>
    </row>
    <row r="25" spans="4:14" ht="15" thickBot="1">
      <c r="D25" s="4"/>
      <c r="F25" s="4"/>
      <c r="G25" s="4"/>
      <c r="H25" s="5"/>
      <c r="K25" s="3"/>
      <c r="L25" s="3"/>
      <c r="N25" s="22"/>
    </row>
    <row r="26" spans="1:14" ht="19.5" customHeight="1" thickBot="1">
      <c r="A26" s="41" t="s">
        <v>8</v>
      </c>
      <c r="B26" s="41"/>
      <c r="C26" s="41"/>
      <c r="D26" s="7">
        <v>20329</v>
      </c>
      <c r="F26" s="7">
        <v>20329</v>
      </c>
      <c r="G26" s="4">
        <f>F26-D26</f>
        <v>0</v>
      </c>
      <c r="H26" s="5">
        <f>IF((D26&gt;F26),(D26-F26)/D26,IF(D26&lt;F26,-(D26-F26)/D26,IF(D26=F26,0)))</f>
        <v>0</v>
      </c>
      <c r="I26" s="2">
        <f>IF(D26-F26&lt;200,0,IF(D26-F26&gt;200,1,IF(D26-F26=200,1)))</f>
        <v>0</v>
      </c>
      <c r="J26" s="2">
        <f>IF(F26-D26&lt;200,0,IF(F26-D26&gt;200,1,IF(F26-D26=200,1)))</f>
        <v>0</v>
      </c>
      <c r="K26" s="3">
        <f>IF(H26&lt;0.15,0,IF(H26&gt;0.15,1,IF(H26=0.15,1)))</f>
        <v>0</v>
      </c>
      <c r="L26" s="3" t="str">
        <f>IF((H26&lt;15%)*AND(G26&lt;100000)*OR(G26&gt;-100000),"NO","YES")</f>
        <v>NO</v>
      </c>
      <c r="M26" s="9" t="str">
        <f>IF((L26="YES")*AND(I26+J26&lt;1),"Explanation not required, difference less than £200"," ")</f>
        <v> </v>
      </c>
      <c r="N26" s="12"/>
    </row>
    <row r="27" spans="4:14" ht="15" thickBot="1">
      <c r="D27" s="4"/>
      <c r="F27" s="4"/>
      <c r="G27" s="4"/>
      <c r="H27" s="5"/>
      <c r="K27" s="3"/>
      <c r="L27" s="3"/>
      <c r="N27" s="22"/>
    </row>
    <row r="28" spans="1:14" ht="19.5" customHeight="1" thickBot="1">
      <c r="A28" s="41" t="s">
        <v>6</v>
      </c>
      <c r="B28" s="41"/>
      <c r="C28" s="41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IF(D28-F28&lt;100,0,IF(D28-F28&gt;100,1,IF(D28-F28=100,1)))</f>
        <v>0</v>
      </c>
      <c r="J28" s="2">
        <f>IF(F28-D28&lt;100,0,IF(F28-D28&gt;100,1,IF(F28-D28=100,1)))</f>
        <v>0</v>
      </c>
      <c r="K28" s="3">
        <f>IF(H28&lt;0.15,0,IF(H28&gt;0.15,1,IF(H28=0.15,1)))</f>
        <v>0</v>
      </c>
      <c r="L28" s="3" t="str">
        <f>IF((H28&lt;15%)*AND(G28&lt;100000)*OR(G28&gt;-100000),"NO","YES")</f>
        <v>NO</v>
      </c>
      <c r="M28" s="9" t="str">
        <f>IF((L28="YES")*AND(I28+J28&lt;1),"Explanation not required, difference less than £200"," ")</f>
        <v> </v>
      </c>
      <c r="N28" s="12"/>
    </row>
    <row r="29" spans="8:14" ht="14.25">
      <c r="H29" s="5"/>
      <c r="K29" s="3"/>
      <c r="L29" s="3"/>
      <c r="N29" s="22"/>
    </row>
    <row r="30" ht="15">
      <c r="C30" s="10" t="s">
        <v>11</v>
      </c>
    </row>
    <row r="31" spans="15:22" ht="15" customHeight="1">
      <c r="O31" s="25"/>
      <c r="P31" s="25"/>
      <c r="Q31" s="25"/>
      <c r="R31" s="25"/>
      <c r="S31" s="25"/>
      <c r="T31" s="25"/>
      <c r="U31" s="25"/>
      <c r="V31" s="25"/>
    </row>
    <row r="32" spans="3:22" ht="15">
      <c r="C32" s="10" t="s">
        <v>13</v>
      </c>
      <c r="N32" s="25"/>
      <c r="O32" s="25"/>
      <c r="P32" s="25"/>
      <c r="Q32" s="25"/>
      <c r="R32" s="25"/>
      <c r="S32" s="25"/>
      <c r="T32" s="25"/>
      <c r="U32" s="25"/>
      <c r="V32" s="25"/>
    </row>
    <row r="34" ht="15">
      <c r="C34" s="10" t="s">
        <v>19</v>
      </c>
    </row>
  </sheetData>
  <sheetProtection/>
  <mergeCells count="10">
    <mergeCell ref="A28:C28"/>
    <mergeCell ref="A9:C9"/>
    <mergeCell ref="A11:C11"/>
    <mergeCell ref="A13:C13"/>
    <mergeCell ref="A15:C15"/>
    <mergeCell ref="A17:C17"/>
    <mergeCell ref="A19:C19"/>
    <mergeCell ref="A1:K1"/>
    <mergeCell ref="A24:C24"/>
    <mergeCell ref="A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1" t="s">
        <v>22</v>
      </c>
    </row>
    <row r="2" ht="15.75" customHeight="1">
      <c r="A2" s="40" t="s">
        <v>35</v>
      </c>
    </row>
    <row r="3" ht="15">
      <c r="A3" t="s">
        <v>23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24</v>
      </c>
    </row>
    <row r="7" spans="2:4" ht="15">
      <c r="B7" s="33" t="s">
        <v>27</v>
      </c>
      <c r="D7" s="33"/>
    </row>
    <row r="8" spans="2:4" ht="15" customHeight="1">
      <c r="B8" s="33" t="s">
        <v>28</v>
      </c>
      <c r="D8" s="33"/>
    </row>
    <row r="9" spans="2:4" ht="15">
      <c r="B9" s="33" t="s">
        <v>29</v>
      </c>
      <c r="D9" s="33"/>
    </row>
    <row r="10" spans="2:4" ht="15">
      <c r="B10" s="33" t="s">
        <v>30</v>
      </c>
      <c r="D10" s="33"/>
    </row>
    <row r="11" spans="2:4" ht="15">
      <c r="B11" s="33" t="s">
        <v>31</v>
      </c>
      <c r="D11" s="33"/>
    </row>
    <row r="12" spans="2:4" ht="15">
      <c r="B12" s="33" t="s">
        <v>32</v>
      </c>
      <c r="D12" s="33"/>
    </row>
    <row r="13" spans="2:4" ht="15">
      <c r="B13" s="33" t="s">
        <v>33</v>
      </c>
      <c r="D13" s="33"/>
    </row>
    <row r="14" ht="15">
      <c r="E14" s="32">
        <f>SUM(D7:D13)</f>
        <v>0</v>
      </c>
    </row>
    <row r="16" spans="1:4" ht="15">
      <c r="A16" s="30" t="s">
        <v>25</v>
      </c>
      <c r="D16" s="33"/>
    </row>
    <row r="17" ht="15">
      <c r="E17" s="32">
        <f>D16</f>
        <v>0</v>
      </c>
    </row>
    <row r="18" spans="1:6" ht="15.75" thickBot="1">
      <c r="A18" s="30" t="s">
        <v>26</v>
      </c>
      <c r="F18" s="34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adrian</cp:lastModifiedBy>
  <cp:lastPrinted>2023-07-31T11:40:36Z</cp:lastPrinted>
  <dcterms:created xsi:type="dcterms:W3CDTF">2012-07-11T10:01:28Z</dcterms:created>
  <dcterms:modified xsi:type="dcterms:W3CDTF">2023-07-31T11:41:06Z</dcterms:modified>
  <cp:category/>
  <cp:version/>
  <cp:contentType/>
  <cp:contentStatus/>
</cp:coreProperties>
</file>